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남원시가족센터\1. 운영지원사업\10. 예산보고\2023\추경예산보고\"/>
    </mc:Choice>
  </mc:AlternateContent>
  <bookViews>
    <workbookView xWindow="-120" yWindow="-120" windowWidth="29040" windowHeight="15840"/>
  </bookViews>
  <sheets>
    <sheet name="세입명세서" sheetId="10" r:id="rId1"/>
    <sheet name="세출명세서" sheetId="11" r:id="rId2"/>
  </sheets>
  <definedNames>
    <definedName name="_xlnm._FilterDatabase" localSheetId="0" hidden="1">세입명세서!$A$6:$H$28</definedName>
    <definedName name="_xlnm._FilterDatabase" localSheetId="1" hidden="1">세출명세서!$A$6:$H$38</definedName>
    <definedName name="_xlnm.Print_Titles" localSheetId="1">세출명세서!$1:$6</definedName>
  </definedNames>
  <calcPr calcId="162913"/>
</workbook>
</file>

<file path=xl/calcChain.xml><?xml version="1.0" encoding="utf-8"?>
<calcChain xmlns="http://schemas.openxmlformats.org/spreadsheetml/2006/main">
  <c r="G30" i="10" l="1"/>
  <c r="E30" i="10"/>
  <c r="F30" i="10"/>
  <c r="D30" i="10"/>
  <c r="D22" i="10" l="1"/>
  <c r="E22" i="10"/>
  <c r="E21" i="10"/>
  <c r="D31" i="11"/>
  <c r="E29" i="11"/>
  <c r="E30" i="11"/>
  <c r="E31" i="11"/>
  <c r="E41" i="11"/>
  <c r="E40" i="11"/>
  <c r="E39" i="11"/>
  <c r="E38" i="11"/>
  <c r="E42" i="11" s="1"/>
  <c r="E43" i="11" s="1"/>
  <c r="E35" i="11"/>
  <c r="E34" i="11"/>
  <c r="E26" i="11"/>
  <c r="E25" i="11"/>
  <c r="E24" i="11"/>
  <c r="F42" i="11"/>
  <c r="F43" i="11" s="1"/>
  <c r="G42" i="11"/>
  <c r="G43" i="11" s="1"/>
  <c r="D42" i="11"/>
  <c r="D43" i="11" s="1"/>
  <c r="D36" i="11"/>
  <c r="D37" i="11" s="1"/>
  <c r="D32" i="11"/>
  <c r="D33" i="11" s="1"/>
  <c r="D27" i="11"/>
  <c r="D28" i="11" s="1"/>
  <c r="D22" i="11"/>
  <c r="D15" i="11"/>
  <c r="D12" i="11"/>
  <c r="E7" i="10"/>
  <c r="E8" i="10"/>
  <c r="E9" i="10"/>
  <c r="E10" i="10" s="1"/>
  <c r="D23" i="11" l="1"/>
  <c r="D44" i="11" s="1"/>
  <c r="D26" i="10" l="1"/>
  <c r="D27" i="10" s="1"/>
  <c r="D28" i="10" s="1"/>
  <c r="D23" i="10"/>
  <c r="D17" i="10"/>
  <c r="D18" i="10" s="1"/>
  <c r="D12" i="10"/>
  <c r="D13" i="10" s="1"/>
  <c r="D14" i="10" s="1"/>
  <c r="D10" i="10"/>
  <c r="D11" i="10" s="1"/>
  <c r="G36" i="11" l="1"/>
  <c r="G37" i="11" s="1"/>
  <c r="G32" i="11"/>
  <c r="G33" i="11" s="1"/>
  <c r="G27" i="11"/>
  <c r="G28" i="11" s="1"/>
  <c r="G22" i="11"/>
  <c r="G15" i="11"/>
  <c r="G12" i="11"/>
  <c r="F36" i="11"/>
  <c r="F37" i="11" s="1"/>
  <c r="F32" i="11"/>
  <c r="F33" i="11" s="1"/>
  <c r="F27" i="11"/>
  <c r="F28" i="11" s="1"/>
  <c r="F22" i="11"/>
  <c r="F15" i="11"/>
  <c r="F12" i="11"/>
  <c r="E16" i="10"/>
  <c r="E15" i="10"/>
  <c r="E25" i="10"/>
  <c r="E24" i="10"/>
  <c r="E20" i="10"/>
  <c r="E19" i="10"/>
  <c r="G26" i="10"/>
  <c r="G27" i="10" s="1"/>
  <c r="G22" i="10"/>
  <c r="G23" i="10" s="1"/>
  <c r="G17" i="10"/>
  <c r="G18" i="10" s="1"/>
  <c r="G13" i="10"/>
  <c r="G14" i="10" s="1"/>
  <c r="G10" i="10"/>
  <c r="G11" i="10" s="1"/>
  <c r="F26" i="10"/>
  <c r="F27" i="10" s="1"/>
  <c r="F22" i="10"/>
  <c r="F23" i="10" s="1"/>
  <c r="F17" i="10"/>
  <c r="F18" i="10" s="1"/>
  <c r="F13" i="10"/>
  <c r="F14" i="10" s="1"/>
  <c r="F10" i="10"/>
  <c r="F11" i="10" s="1"/>
  <c r="G23" i="11" l="1"/>
  <c r="G44" i="11" s="1"/>
  <c r="F23" i="11"/>
  <c r="F44" i="11" s="1"/>
  <c r="G28" i="10"/>
  <c r="F28" i="10"/>
  <c r="E17" i="10" l="1"/>
  <c r="E18" i="10" s="1"/>
  <c r="E23" i="10"/>
  <c r="E26" i="10"/>
  <c r="E27" i="10" s="1"/>
  <c r="E11" i="10" l="1"/>
  <c r="E12" i="10"/>
  <c r="E13" i="10" s="1"/>
  <c r="E14" i="10" s="1"/>
  <c r="E28" i="10" s="1"/>
  <c r="E7" i="11"/>
  <c r="E17" i="11"/>
  <c r="E9" i="11"/>
  <c r="E19" i="11"/>
  <c r="E11" i="11"/>
  <c r="E13" i="11"/>
  <c r="E21" i="11"/>
  <c r="E36" i="11"/>
  <c r="E37" i="11" s="1"/>
  <c r="E18" i="11"/>
  <c r="E10" i="11"/>
  <c r="E14" i="11"/>
  <c r="E16" i="11"/>
  <c r="E20" i="11"/>
  <c r="E8" i="11"/>
  <c r="E27" i="11" l="1"/>
  <c r="E28" i="11" s="1"/>
  <c r="E32" i="11"/>
  <c r="E33" i="11" s="1"/>
  <c r="E22" i="11"/>
  <c r="E12" i="11"/>
  <c r="E15" i="11"/>
  <c r="E23" i="11" l="1"/>
  <c r="E44" i="11" s="1"/>
</calcChain>
</file>

<file path=xl/sharedStrings.xml><?xml version="1.0" encoding="utf-8"?>
<sst xmlns="http://schemas.openxmlformats.org/spreadsheetml/2006/main" count="110" uniqueCount="81">
  <si>
    <t>(단위:원)</t>
    <phoneticPr fontId="2" type="noConversion"/>
  </si>
  <si>
    <t>과 목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</si>
  <si>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</si>
  <si>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</si>
  <si>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</si>
  <si>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국고보조금</t>
    <phoneticPr fontId="2" type="noConversion"/>
  </si>
  <si>
    <t>시〮도 보조금</t>
    <phoneticPr fontId="2" type="noConversion"/>
  </si>
  <si>
    <t>잡수입</t>
    <phoneticPr fontId="2" type="noConversion"/>
  </si>
  <si>
    <t>전입금</t>
    <phoneticPr fontId="2" type="noConversion"/>
  </si>
  <si>
    <t>전입금</t>
    <phoneticPr fontId="2" type="noConversion"/>
  </si>
  <si>
    <t>법인전입금</t>
    <phoneticPr fontId="2" type="noConversion"/>
  </si>
  <si>
    <t>지정후원금</t>
    <phoneticPr fontId="2" type="noConversion"/>
  </si>
  <si>
    <t>비지정후원금</t>
    <phoneticPr fontId="2" type="noConversion"/>
  </si>
  <si>
    <t>시〮군〮구 보조금</t>
    <phoneticPr fontId="2" type="noConversion"/>
  </si>
  <si>
    <t>사무비</t>
    <phoneticPr fontId="2" type="noConversion"/>
  </si>
  <si>
    <t>인건비</t>
    <phoneticPr fontId="2" type="noConversion"/>
  </si>
  <si>
    <t>급여</t>
    <phoneticPr fontId="2" type="noConversion"/>
  </si>
  <si>
    <t>제수당</t>
    <phoneticPr fontId="2" type="noConversion"/>
  </si>
  <si>
    <t>사회보험부담금</t>
    <phoneticPr fontId="2" type="noConversion"/>
  </si>
  <si>
    <t>기타후생경비</t>
    <phoneticPr fontId="2" type="noConversion"/>
  </si>
  <si>
    <t>기관운영비</t>
    <phoneticPr fontId="2" type="noConversion"/>
  </si>
  <si>
    <t>회의비</t>
    <phoneticPr fontId="2" type="noConversion"/>
  </si>
  <si>
    <t>운영비</t>
    <phoneticPr fontId="2" type="noConversion"/>
  </si>
  <si>
    <t>여비</t>
    <phoneticPr fontId="2" type="noConversion"/>
  </si>
  <si>
    <t>수용비 및 수수료</t>
    <phoneticPr fontId="2" type="noConversion"/>
  </si>
  <si>
    <t>공공요금</t>
    <phoneticPr fontId="2" type="noConversion"/>
  </si>
  <si>
    <t>제세공과금</t>
    <phoneticPr fontId="2" type="noConversion"/>
  </si>
  <si>
    <t>차량비</t>
    <phoneticPr fontId="2" type="noConversion"/>
  </si>
  <si>
    <t>기타운영비</t>
    <phoneticPr fontId="2" type="noConversion"/>
  </si>
  <si>
    <t>시설비</t>
    <phoneticPr fontId="2" type="noConversion"/>
  </si>
  <si>
    <t>시설비</t>
    <phoneticPr fontId="2" type="noConversion"/>
  </si>
  <si>
    <t>자산취득비</t>
    <phoneticPr fontId="2" type="noConversion"/>
  </si>
  <si>
    <t>시설장비유지비</t>
    <phoneticPr fontId="2" type="noConversion"/>
  </si>
  <si>
    <t>사업비</t>
    <phoneticPr fontId="2" type="noConversion"/>
  </si>
  <si>
    <t>사업비</t>
    <phoneticPr fontId="2" type="noConversion"/>
  </si>
  <si>
    <t>합계</t>
  </si>
  <si>
    <t>합계</t>
    <phoneticPr fontId="2" type="noConversion"/>
  </si>
  <si>
    <t>총계</t>
    <phoneticPr fontId="2" type="noConversion"/>
  </si>
  <si>
    <t>예비비 및 기타</t>
    <phoneticPr fontId="2" type="noConversion"/>
  </si>
  <si>
    <t>전년도이월금
(법인전입금)</t>
    <phoneticPr fontId="2" type="noConversion"/>
  </si>
  <si>
    <t>기타예금이자수입</t>
    <phoneticPr fontId="2" type="noConversion"/>
  </si>
  <si>
    <t>기타예금이자수입
(후원금)</t>
    <phoneticPr fontId="2" type="noConversion"/>
  </si>
  <si>
    <t>1) 세입명세서</t>
    <phoneticPr fontId="2" type="noConversion"/>
  </si>
  <si>
    <t>2) 세출명세서</t>
    <phoneticPr fontId="2" type="noConversion"/>
  </si>
  <si>
    <t>보조금
수입</t>
    <phoneticPr fontId="2" type="noConversion"/>
  </si>
  <si>
    <t>보조금
수입</t>
    <phoneticPr fontId="2" type="noConversion"/>
  </si>
  <si>
    <t>후원금
수입</t>
    <phoneticPr fontId="2" type="noConversion"/>
  </si>
  <si>
    <t>후원금
수입</t>
    <phoneticPr fontId="2" type="noConversion"/>
  </si>
  <si>
    <t>업무
추진비</t>
    <phoneticPr fontId="2" type="noConversion"/>
  </si>
  <si>
    <t>재산
조성비</t>
    <phoneticPr fontId="2" type="noConversion"/>
  </si>
  <si>
    <t>예비비 및 기타</t>
    <phoneticPr fontId="2" type="noConversion"/>
  </si>
  <si>
    <t>소계</t>
    <phoneticPr fontId="2" type="noConversion"/>
  </si>
  <si>
    <t>소계</t>
    <phoneticPr fontId="2" type="noConversion"/>
  </si>
  <si>
    <t>소계</t>
    <phoneticPr fontId="2" type="noConversion"/>
  </si>
  <si>
    <t>소계</t>
    <phoneticPr fontId="2" type="noConversion"/>
  </si>
  <si>
    <t>퇴직금 및
퇴직적립금</t>
    <phoneticPr fontId="2" type="noConversion"/>
  </si>
  <si>
    <t>기 예산액</t>
    <phoneticPr fontId="2" type="noConversion"/>
  </si>
  <si>
    <t>당해연도 예산액</t>
    <phoneticPr fontId="2" type="noConversion"/>
  </si>
  <si>
    <t>증감
(추경예산액)</t>
    <phoneticPr fontId="2" type="noConversion"/>
  </si>
  <si>
    <t>전용예산액</t>
    <phoneticPr fontId="2" type="noConversion"/>
  </si>
  <si>
    <t>산출기초
(추경내용)</t>
    <phoneticPr fontId="2" type="noConversion"/>
  </si>
  <si>
    <t>2023년도 남원시가족센터 세입〮세출명세서</t>
    <phoneticPr fontId="2" type="noConversion"/>
  </si>
  <si>
    <t>이월금</t>
    <phoneticPr fontId="2" type="noConversion"/>
  </si>
  <si>
    <t>전년도이월금
(보조금)</t>
    <phoneticPr fontId="2" type="noConversion"/>
  </si>
  <si>
    <t>전년도이월금
(후원금)</t>
    <phoneticPr fontId="2" type="noConversion"/>
  </si>
  <si>
    <t>합계</t>
    <phoneticPr fontId="2" type="noConversion"/>
  </si>
  <si>
    <t>아이돌봄미 보수교육 삭감</t>
    <phoneticPr fontId="2" type="noConversion"/>
  </si>
  <si>
    <t>2023년도 남원시가족센터 세입〮세출명세서</t>
    <phoneticPr fontId="2" type="noConversion"/>
  </si>
  <si>
    <t>이월금
(보조금)</t>
    <phoneticPr fontId="2" type="noConversion"/>
  </si>
  <si>
    <t>이월금
(법인전입금)</t>
    <phoneticPr fontId="2" type="noConversion"/>
  </si>
  <si>
    <t>이월금
(후원금)</t>
    <phoneticPr fontId="2" type="noConversion"/>
  </si>
  <si>
    <t>반환금
(보조금)</t>
    <phoneticPr fontId="2" type="noConversion"/>
  </si>
  <si>
    <t>반환금
(이자)</t>
    <phoneticPr fontId="2" type="noConversion"/>
  </si>
  <si>
    <t>사업비
(보조금)</t>
    <phoneticPr fontId="2" type="noConversion"/>
  </si>
  <si>
    <t>사업비
(법인전입금)</t>
    <phoneticPr fontId="2" type="noConversion"/>
  </si>
  <si>
    <t>사업비
(후원금)</t>
    <phoneticPr fontId="2" type="noConversion"/>
  </si>
  <si>
    <t>이월금</t>
    <phoneticPr fontId="2" type="noConversion"/>
  </si>
  <si>
    <t>이월금
(이자)</t>
    <phoneticPr fontId="2" type="noConversion"/>
  </si>
  <si>
    <t>아이돌봄미 보수교육 삭감
시비 고향나들이 추경
시간 외 근무수당 추경</t>
    <phoneticPr fontId="2" type="noConversion"/>
  </si>
  <si>
    <t>아이돌봄미 보수교육 삭감
시비 고향나들이 추경</t>
    <phoneticPr fontId="2" type="noConversion"/>
  </si>
  <si>
    <t>시간 외 근무수당 추경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</si>
</sst>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41" formatCode="_-* #,##0_-;\-* #,##0_-;_-* &quot;-&quot;_-;_-@_-"/>
    <numFmt numFmtId="176" formatCode="_(* #,##0_);_(* \(#,##0\);_(* &quot;-&quot;_);_(@_)"/>
    <numFmt numFmtId="177" formatCode="_-* #,##0_-;\△* #,##0_-;_-* &quot;-&quot;_-;_-@_-"/>
    <numFmt numFmtId="178" formatCode="&quot;운영지원사업 외 14개 사업 &quot;###,###&quot;원 &quot;"/>
    <numFmt numFmtId="179" formatCode="&quot;글로벌마을학당 외 7개 사업 &quot;###,###&quot;원 &quot;"/>
    <numFmt numFmtId="180" formatCode="&quot;화합한마당 외 8개 사업 &quot;###,###&quot;원 &quot;"/>
    <numFmt numFmtId="181" formatCode="&quot;(예상) 지정후원금 &quot;###,###&quot;원 &quot;"/>
    <numFmt numFmtId="182" formatCode="&quot;(예상) 비지정후원금 &quot;###,###&quot;원 &quot;"/>
    <numFmt numFmtId="183" formatCode="&quot;법인전입금 &quot;###,###&quot;원 &quot;"/>
    <numFmt numFmtId="184" formatCode="&quot;(예상) 보조금, 법인전출금 이자수입 &quot;###,###&quot;원 &quot;"/>
    <numFmt numFmtId="185" formatCode="&quot;(예상) 후원금 이자수입 &quot;###,###&quot;원 &quot;"/>
    <numFmt numFmtId="186" formatCode="&quot;종사자 급여 &quot;###,###&quot;원 &quot;"/>
    <numFmt numFmtId="187" formatCode="&quot;직원 퇴직금 &quot;###,###&quot;원 &quot;"/>
    <numFmt numFmtId="188" formatCode="&quot;직원회식비, 직원문화체험비 등 &quot;###,###&quot;원 &quot;"/>
    <numFmt numFmtId="189" formatCode="&quot;센터장활동비 &quot;###,###&quot;원 &quot;"/>
    <numFmt numFmtId="190" formatCode="&quot;운영회의비 등 &quot;###,###&quot;원 &quot;"/>
    <numFmt numFmtId="191" formatCode="&quot;직원 출장비 &quot;###,###&quot;원 &quot;"/>
    <numFmt numFmtId="192" formatCode="&quot;수용비, 홍보비, 공고료 등 &quot;###,###&quot;원 &quot;"/>
    <numFmt numFmtId="193" formatCode="&quot;전기요금, 전화요금, 우편료 등 &quot;###,###&quot;원 &quot;"/>
    <numFmt numFmtId="194" formatCode="&quot;보험, 세금, 회비 등 &quot;###,###&quot;원 &quot;"/>
    <numFmt numFmtId="195" formatCode="&quot;차량관리비, 차량유류비 등 &quot;###,###&quot;원 &quot;"/>
    <numFmt numFmtId="196" formatCode="&quot;직원교육비, 직원급량비 등 &quot;###,###&quot;원 &quot;"/>
    <numFmt numFmtId="197" formatCode="&quot;신규직원 책상, 컴퓨터 등 &quot;###,###&quot;원 &quot;"/>
    <numFmt numFmtId="199" formatCode="&quot;(예상) 후원금 사업비 &quot;###,###&quot;원 &quot;"/>
    <numFmt numFmtId="200" formatCode="&quot;법인전출금 사업비 &quot;###,###&quot;원 &quot;"/>
    <numFmt numFmtId="201" formatCode="&quot;(예상) 이자수입 &quot;###,###&quot;원 &quot;"/>
    <numFmt numFmtId="202" formatCode="&quot;명절수당, 가족수당 등 &quot;###,###&quot;원 &quot;"/>
    <numFmt numFmtId="203" formatCode="&quot;(예상) &quot;###,###&quot; &quot;"/>
    <numFmt numFmtId="204" formatCode="&quot;공동육아나눔터 리모델링 &quot;###,###&quot;원 &quot;"/>
  </numFmts>
  <fonts count="2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b/>
      <sz val="20"/>
      <color theme="1"/>
      <name val="굴림"/>
      <family val="3"/>
      <charset val="129"/>
    </font>
    <font>
      <sz val="16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5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12"/>
      <name val="굴림"/>
      <family val="3"/>
      <charset val="129"/>
    </font>
    <font>
      <b/>
      <sz val="13"/>
      <color theme="1"/>
      <name val="굴림"/>
      <family val="3"/>
      <charset val="129"/>
    </font>
    <font>
      <sz val="13"/>
      <color theme="1"/>
      <name val="굴림"/>
      <family val="3"/>
      <charset val="129"/>
    </font>
    <font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11"/>
      <name val="굴림"/>
      <family val="3"/>
      <charset val="129"/>
    </font>
    <font>
      <sz val="14"/>
      <color theme="1"/>
      <name val="굴림"/>
      <family val="3"/>
      <charset val="129"/>
    </font>
    <font>
      <b/>
      <sz val="13"/>
      <name val="굴림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10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41" fontId="9" fillId="0" borderId="0" xfId="1" applyFont="1">
      <alignment vertical="center"/>
    </xf>
    <xf numFmtId="41" fontId="8" fillId="0" borderId="0" xfId="1" applyFont="1" applyAlignment="1">
      <alignment horizontal="center" vertical="center"/>
    </xf>
    <xf numFmtId="41" fontId="10" fillId="0" borderId="0" xfId="1" applyFont="1">
      <alignment vertical="center"/>
    </xf>
    <xf numFmtId="41" fontId="11" fillId="0" borderId="0" xfId="1" applyFont="1">
      <alignment vertical="center"/>
    </xf>
    <xf numFmtId="41" fontId="9" fillId="0" borderId="0" xfId="1" applyFont="1" applyAlignment="1">
      <alignment horizontal="right" vertical="center"/>
    </xf>
    <xf numFmtId="41" fontId="8" fillId="0" borderId="0" xfId="1" applyFont="1" applyAlignment="1">
      <alignment horizontal="right" vertical="center"/>
    </xf>
    <xf numFmtId="177" fontId="13" fillId="0" borderId="5" xfId="1" applyNumberFormat="1" applyFont="1" applyBorder="1" applyAlignment="1">
      <alignment vertical="center"/>
    </xf>
    <xf numFmtId="177" fontId="16" fillId="0" borderId="5" xfId="1" applyNumberFormat="1" applyFont="1" applyBorder="1" applyAlignment="1">
      <alignment vertical="center"/>
    </xf>
    <xf numFmtId="177" fontId="18" fillId="0" borderId="5" xfId="1" applyNumberFormat="1" applyFont="1" applyBorder="1" applyAlignment="1">
      <alignment vertical="center"/>
    </xf>
    <xf numFmtId="41" fontId="19" fillId="2" borderId="10" xfId="1" applyFont="1" applyFill="1" applyBorder="1" applyAlignment="1">
      <alignment horizontal="center" vertical="center"/>
    </xf>
    <xf numFmtId="41" fontId="15" fillId="0" borderId="0" xfId="1" applyFont="1">
      <alignment vertical="center"/>
    </xf>
    <xf numFmtId="177" fontId="20" fillId="0" borderId="7" xfId="1" applyNumberFormat="1" applyFont="1" applyBorder="1" applyAlignment="1">
      <alignment vertical="center"/>
    </xf>
    <xf numFmtId="41" fontId="19" fillId="0" borderId="0" xfId="1" applyFont="1">
      <alignment vertical="center"/>
    </xf>
    <xf numFmtId="41" fontId="19" fillId="0" borderId="0" xfId="1" applyFont="1" applyAlignment="1">
      <alignment horizontal="right" vertical="center"/>
    </xf>
    <xf numFmtId="177" fontId="19" fillId="0" borderId="0" xfId="1" applyNumberFormat="1" applyFont="1" applyAlignment="1">
      <alignment horizontal="right" vertical="center"/>
    </xf>
    <xf numFmtId="41" fontId="19" fillId="2" borderId="11" xfId="1" applyFont="1" applyFill="1" applyBorder="1" applyAlignment="1">
      <alignment horizontal="center" vertical="center"/>
    </xf>
    <xf numFmtId="177" fontId="17" fillId="0" borderId="5" xfId="1" applyNumberFormat="1" applyFont="1" applyBorder="1" applyAlignment="1">
      <alignment horizontal="center" vertical="center"/>
    </xf>
    <xf numFmtId="203" fontId="16" fillId="0" borderId="5" xfId="1" applyNumberFormat="1" applyFont="1" applyBorder="1">
      <alignment vertical="center"/>
    </xf>
    <xf numFmtId="203" fontId="16" fillId="0" borderId="5" xfId="1" applyNumberFormat="1" applyFont="1" applyBorder="1" applyAlignment="1">
      <alignment vertical="center"/>
    </xf>
    <xf numFmtId="41" fontId="18" fillId="0" borderId="5" xfId="1" applyFont="1" applyBorder="1" applyAlignment="1">
      <alignment vertical="center"/>
    </xf>
    <xf numFmtId="41" fontId="13" fillId="0" borderId="5" xfId="1" applyFont="1" applyBorder="1" applyAlignment="1">
      <alignment vertical="center"/>
    </xf>
    <xf numFmtId="41" fontId="20" fillId="0" borderId="7" xfId="1" applyFont="1" applyBorder="1" applyAlignment="1">
      <alignment vertical="center"/>
    </xf>
    <xf numFmtId="41" fontId="16" fillId="0" borderId="5" xfId="1" applyFont="1" applyBorder="1" applyAlignment="1">
      <alignment vertical="center"/>
    </xf>
    <xf numFmtId="177" fontId="16" fillId="0" borderId="18" xfId="1" applyNumberFormat="1" applyFont="1" applyBorder="1" applyAlignment="1">
      <alignment vertical="center"/>
    </xf>
    <xf numFmtId="179" fontId="21" fillId="0" borderId="6" xfId="1" applyNumberFormat="1" applyFont="1" applyBorder="1" applyAlignment="1">
      <alignment horizontal="right" vertical="center" wrapText="1"/>
    </xf>
    <xf numFmtId="180" fontId="21" fillId="0" borderId="6" xfId="1" applyNumberFormat="1" applyFont="1" applyBorder="1" applyAlignment="1">
      <alignment horizontal="right" vertical="center" wrapText="1"/>
    </xf>
    <xf numFmtId="202" fontId="21" fillId="0" borderId="6" xfId="1" applyNumberFormat="1" applyFont="1" applyBorder="1" applyAlignment="1">
      <alignment horizontal="right" vertical="center"/>
    </xf>
    <xf numFmtId="186" fontId="21" fillId="0" borderId="14" xfId="1" applyNumberFormat="1" applyFont="1" applyBorder="1" applyAlignment="1">
      <alignment horizontal="right" vertical="center" wrapText="1"/>
    </xf>
    <xf numFmtId="187" fontId="21" fillId="0" borderId="6" xfId="1" applyNumberFormat="1" applyFont="1" applyBorder="1" applyAlignment="1">
      <alignment horizontal="right" vertical="center"/>
    </xf>
    <xf numFmtId="186" fontId="21" fillId="0" borderId="6" xfId="1" applyNumberFormat="1" applyFont="1" applyBorder="1" applyAlignment="1">
      <alignment horizontal="right" vertical="center" wrapText="1"/>
    </xf>
    <xf numFmtId="188" fontId="21" fillId="0" borderId="6" xfId="1" applyNumberFormat="1" applyFont="1" applyBorder="1" applyAlignment="1">
      <alignment horizontal="right" vertical="center"/>
    </xf>
    <xf numFmtId="177" fontId="22" fillId="0" borderId="6" xfId="1" applyNumberFormat="1" applyFont="1" applyBorder="1" applyAlignment="1">
      <alignment horizontal="right" vertical="center"/>
    </xf>
    <xf numFmtId="189" fontId="21" fillId="0" borderId="6" xfId="1" applyNumberFormat="1" applyFont="1" applyBorder="1" applyAlignment="1">
      <alignment horizontal="right" vertical="center"/>
    </xf>
    <xf numFmtId="190" fontId="21" fillId="0" borderId="6" xfId="1" applyNumberFormat="1" applyFont="1" applyBorder="1" applyAlignment="1">
      <alignment horizontal="right" vertical="center"/>
    </xf>
    <xf numFmtId="191" fontId="21" fillId="0" borderId="6" xfId="1" applyNumberFormat="1" applyFont="1" applyBorder="1" applyAlignment="1">
      <alignment horizontal="right" vertical="center"/>
    </xf>
    <xf numFmtId="192" fontId="21" fillId="0" borderId="6" xfId="1" applyNumberFormat="1" applyFont="1" applyBorder="1" applyAlignment="1">
      <alignment horizontal="right" vertical="center"/>
    </xf>
    <xf numFmtId="193" fontId="21" fillId="0" borderId="6" xfId="1" applyNumberFormat="1" applyFont="1" applyBorder="1" applyAlignment="1">
      <alignment horizontal="right" vertical="center"/>
    </xf>
    <xf numFmtId="194" fontId="21" fillId="0" borderId="6" xfId="1" applyNumberFormat="1" applyFont="1" applyBorder="1" applyAlignment="1">
      <alignment horizontal="right" vertical="center"/>
    </xf>
    <xf numFmtId="195" fontId="21" fillId="0" borderId="6" xfId="1" applyNumberFormat="1" applyFont="1" applyBorder="1" applyAlignment="1">
      <alignment horizontal="right" vertical="center"/>
    </xf>
    <xf numFmtId="196" fontId="21" fillId="0" borderId="6" xfId="1" applyNumberFormat="1" applyFont="1" applyBorder="1" applyAlignment="1">
      <alignment horizontal="right" vertical="center"/>
    </xf>
    <xf numFmtId="204" fontId="21" fillId="0" borderId="6" xfId="1" applyNumberFormat="1" applyFont="1" applyBorder="1" applyAlignment="1">
      <alignment horizontal="right" vertical="center"/>
    </xf>
    <xf numFmtId="197" fontId="21" fillId="0" borderId="6" xfId="1" applyNumberFormat="1" applyFont="1" applyBorder="1" applyAlignment="1">
      <alignment horizontal="right" vertical="center"/>
    </xf>
    <xf numFmtId="177" fontId="21" fillId="0" borderId="6" xfId="1" applyNumberFormat="1" applyFont="1" applyBorder="1" applyAlignment="1">
      <alignment horizontal="right" vertical="center"/>
    </xf>
    <xf numFmtId="200" fontId="21" fillId="0" borderId="6" xfId="1" applyNumberFormat="1" applyFont="1" applyBorder="1" applyAlignment="1">
      <alignment horizontal="right" vertical="center"/>
    </xf>
    <xf numFmtId="199" fontId="21" fillId="0" borderId="6" xfId="1" applyNumberFormat="1" applyFont="1" applyBorder="1" applyAlignment="1">
      <alignment horizontal="right" vertical="center"/>
    </xf>
    <xf numFmtId="177" fontId="23" fillId="0" borderId="6" xfId="1" applyNumberFormat="1" applyFont="1" applyBorder="1" applyAlignment="1">
      <alignment horizontal="right" vertical="center"/>
    </xf>
    <xf numFmtId="201" fontId="21" fillId="0" borderId="6" xfId="1" applyNumberFormat="1" applyFont="1" applyBorder="1" applyAlignment="1">
      <alignment horizontal="right" vertical="center"/>
    </xf>
    <xf numFmtId="178" fontId="21" fillId="0" borderId="14" xfId="1" applyNumberFormat="1" applyFont="1" applyBorder="1" applyAlignment="1">
      <alignment horizontal="right" vertical="center"/>
    </xf>
    <xf numFmtId="183" fontId="21" fillId="0" borderId="6" xfId="1" applyNumberFormat="1" applyFont="1" applyBorder="1" applyAlignment="1">
      <alignment horizontal="right" vertical="center"/>
    </xf>
    <xf numFmtId="181" fontId="21" fillId="0" borderId="6" xfId="1" applyNumberFormat="1" applyFont="1" applyBorder="1" applyAlignment="1">
      <alignment horizontal="right" vertical="center"/>
    </xf>
    <xf numFmtId="182" fontId="21" fillId="0" borderId="6" xfId="1" applyNumberFormat="1" applyFont="1" applyBorder="1" applyAlignment="1">
      <alignment horizontal="right" vertical="center"/>
    </xf>
    <xf numFmtId="41" fontId="21" fillId="0" borderId="6" xfId="1" applyFont="1" applyBorder="1" applyAlignment="1">
      <alignment horizontal="right" vertical="center"/>
    </xf>
    <xf numFmtId="41" fontId="22" fillId="0" borderId="6" xfId="1" applyFont="1" applyBorder="1" applyAlignment="1">
      <alignment horizontal="right" vertical="center"/>
    </xf>
    <xf numFmtId="184" fontId="21" fillId="0" borderId="6" xfId="1" applyNumberFormat="1" applyFont="1" applyBorder="1" applyAlignment="1">
      <alignment horizontal="right" vertical="center"/>
    </xf>
    <xf numFmtId="185" fontId="21" fillId="0" borderId="6" xfId="1" applyNumberFormat="1" applyFont="1" applyBorder="1" applyAlignment="1">
      <alignment horizontal="right" vertical="center"/>
    </xf>
    <xf numFmtId="41" fontId="22" fillId="0" borderId="8" xfId="1" applyFont="1" applyBorder="1" applyAlignment="1">
      <alignment horizontal="right" vertical="center"/>
    </xf>
    <xf numFmtId="177" fontId="9" fillId="0" borderId="5" xfId="1" applyNumberFormat="1" applyFont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 wrapText="1"/>
    </xf>
    <xf numFmtId="177" fontId="9" fillId="0" borderId="18" xfId="1" applyNumberFormat="1" applyFont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 wrapText="1"/>
    </xf>
    <xf numFmtId="177" fontId="18" fillId="0" borderId="5" xfId="1" applyNumberFormat="1" applyFont="1" applyBorder="1" applyAlignment="1">
      <alignment horizontal="center" vertical="center"/>
    </xf>
    <xf numFmtId="41" fontId="14" fillId="0" borderId="7" xfId="1" applyFont="1" applyBorder="1">
      <alignment vertical="center"/>
    </xf>
    <xf numFmtId="41" fontId="14" fillId="0" borderId="8" xfId="1" applyFont="1" applyBorder="1">
      <alignment vertical="center"/>
    </xf>
    <xf numFmtId="177" fontId="9" fillId="0" borderId="4" xfId="1" applyNumberFormat="1" applyFont="1" applyBorder="1" applyAlignment="1">
      <alignment horizontal="center" vertical="center" wrapText="1"/>
    </xf>
    <xf numFmtId="177" fontId="9" fillId="0" borderId="4" xfId="1" applyNumberFormat="1" applyFont="1" applyBorder="1" applyAlignment="1">
      <alignment horizontal="center" vertical="center"/>
    </xf>
    <xf numFmtId="177" fontId="12" fillId="0" borderId="5" xfId="1" applyNumberFormat="1" applyFont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 wrapText="1"/>
    </xf>
    <xf numFmtId="177" fontId="14" fillId="0" borderId="9" xfId="1" applyNumberFormat="1" applyFont="1" applyBorder="1" applyAlignment="1">
      <alignment horizontal="center" vertical="center"/>
    </xf>
    <xf numFmtId="177" fontId="14" fillId="0" borderId="7" xfId="1" applyNumberFormat="1" applyFont="1" applyBorder="1" applyAlignment="1">
      <alignment horizontal="center" vertical="center"/>
    </xf>
    <xf numFmtId="177" fontId="16" fillId="0" borderId="4" xfId="1" applyNumberFormat="1" applyFont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/>
    </xf>
    <xf numFmtId="177" fontId="9" fillId="0" borderId="17" xfId="1" applyNumberFormat="1" applyFont="1" applyBorder="1" applyAlignment="1">
      <alignment horizontal="center" vertical="center" wrapText="1"/>
    </xf>
    <xf numFmtId="177" fontId="9" fillId="0" borderId="18" xfId="1" applyNumberFormat="1" applyFont="1" applyBorder="1" applyAlignment="1">
      <alignment horizontal="center" vertical="center" wrapText="1"/>
    </xf>
    <xf numFmtId="41" fontId="7" fillId="0" borderId="0" xfId="1" applyFont="1" applyAlignment="1">
      <alignment horizontal="center" vertical="center"/>
    </xf>
    <xf numFmtId="41" fontId="19" fillId="2" borderId="1" xfId="1" applyFont="1" applyFill="1" applyBorder="1" applyAlignment="1">
      <alignment horizontal="center" vertical="center"/>
    </xf>
    <xf numFmtId="41" fontId="19" fillId="2" borderId="2" xfId="1" applyFont="1" applyFill="1" applyBorder="1" applyAlignment="1">
      <alignment horizontal="center" vertical="center"/>
    </xf>
    <xf numFmtId="41" fontId="19" fillId="2" borderId="11" xfId="1" applyFont="1" applyFill="1" applyBorder="1" applyAlignment="1">
      <alignment horizontal="center" vertical="center"/>
    </xf>
    <xf numFmtId="41" fontId="19" fillId="2" borderId="3" xfId="1" applyFont="1" applyFill="1" applyBorder="1" applyAlignment="1">
      <alignment horizontal="center" vertical="center" wrapText="1"/>
    </xf>
    <xf numFmtId="41" fontId="19" fillId="2" borderId="12" xfId="1" applyFont="1" applyFill="1" applyBorder="1" applyAlignment="1">
      <alignment horizontal="center" vertical="center"/>
    </xf>
    <xf numFmtId="41" fontId="19" fillId="0" borderId="13" xfId="1" applyFont="1" applyBorder="1" applyAlignment="1">
      <alignment horizontal="left" vertical="center"/>
    </xf>
    <xf numFmtId="41" fontId="19" fillId="2" borderId="2" xfId="1" applyFont="1" applyFill="1" applyBorder="1" applyAlignment="1">
      <alignment horizontal="center" vertical="center" wrapText="1"/>
    </xf>
    <xf numFmtId="41" fontId="19" fillId="2" borderId="15" xfId="1" applyFont="1" applyFill="1" applyBorder="1" applyAlignment="1">
      <alignment horizontal="center" vertical="center"/>
    </xf>
    <xf numFmtId="41" fontId="19" fillId="2" borderId="16" xfId="1" applyFont="1" applyFill="1" applyBorder="1" applyAlignment="1">
      <alignment horizontal="center" vertical="center"/>
    </xf>
    <xf numFmtId="177" fontId="16" fillId="0" borderId="4" xfId="1" applyNumberFormat="1" applyFont="1" applyBorder="1" applyAlignment="1">
      <alignment horizontal="center" vertical="center" wrapText="1"/>
    </xf>
    <xf numFmtId="177" fontId="16" fillId="0" borderId="5" xfId="1" applyNumberFormat="1" applyFont="1" applyBorder="1" applyAlignment="1">
      <alignment horizontal="center" vertical="center" wrapText="1"/>
    </xf>
    <xf numFmtId="177" fontId="13" fillId="0" borderId="5" xfId="1" applyNumberFormat="1" applyFont="1" applyBorder="1" applyAlignment="1">
      <alignment horizontal="center" vertical="center"/>
    </xf>
    <xf numFmtId="177" fontId="20" fillId="0" borderId="9" xfId="1" applyNumberFormat="1" applyFont="1" applyBorder="1" applyAlignment="1">
      <alignment horizontal="center" vertical="center"/>
    </xf>
    <xf numFmtId="177" fontId="20" fillId="0" borderId="7" xfId="1" applyNumberFormat="1" applyFont="1" applyBorder="1" applyAlignment="1">
      <alignment horizontal="center" vertical="center"/>
    </xf>
    <xf numFmtId="177" fontId="9" fillId="0" borderId="17" xfId="1" applyNumberFormat="1" applyFont="1" applyBorder="1" applyAlignment="1">
      <alignment horizontal="center" vertical="center"/>
    </xf>
    <xf numFmtId="177" fontId="9" fillId="0" borderId="18" xfId="1" applyNumberFormat="1" applyFont="1" applyBorder="1" applyAlignment="1">
      <alignment horizontal="center" vertical="center"/>
    </xf>
  </cellXfs>
  <cellStyles count="12">
    <cellStyle name="쉼표 [0]" xfId="1" builtinId="6"/>
    <cellStyle name="쉼표 [0] 2" xfId="5"/>
    <cellStyle name="쉼표 [0] 2 2" xfId="8"/>
    <cellStyle name="쉼표 [0] 3" xfId="4"/>
    <cellStyle name="쉼표 [0] 4" xfId="11"/>
    <cellStyle name="표준" xfId="0" builtinId="0"/>
    <cellStyle name="표준 2" xfId="2"/>
    <cellStyle name="표준 2 2" xfId="6"/>
    <cellStyle name="표준 2 3" xfId="10"/>
    <cellStyle name="표준 2 4" xfId="7"/>
    <cellStyle name="표준 2 5" xfId="3"/>
    <cellStyle name="표준 3" xfId="9"/>
  </cellStyles>
  <dxfs count="1">
    <dxf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표 스타일 1" pivot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topLeftCell="A12" zoomScale="85" zoomScaleNormal="85" workbookViewId="0">
      <selection sqref="A1:H28"/>
    </sheetView>
  </sheetViews>
  <sheetFormatPr defaultRowHeight="30" customHeight="1" x14ac:dyDescent="0.3"/>
  <cols>
    <col min="1" max="2" width="8.625" style="1" customWidth="1"/>
    <col min="3" max="3" width="15.625" style="1" customWidth="1"/>
    <col min="4" max="5" width="19.625" style="1" customWidth="1"/>
    <col min="6" max="7" width="16.625" style="1" customWidth="1"/>
    <col min="8" max="8" width="20.625" style="5" customWidth="1"/>
    <col min="9" max="16384" width="9" style="1"/>
  </cols>
  <sheetData>
    <row r="1" spans="1:8" ht="20.100000000000001" customHeight="1" x14ac:dyDescent="0.3"/>
    <row r="2" spans="1:8" ht="50.1" customHeight="1" x14ac:dyDescent="0.3">
      <c r="A2" s="75" t="s">
        <v>61</v>
      </c>
      <c r="B2" s="75"/>
      <c r="C2" s="75"/>
      <c r="D2" s="75"/>
      <c r="E2" s="75"/>
      <c r="F2" s="75"/>
      <c r="G2" s="75"/>
      <c r="H2" s="75"/>
    </row>
    <row r="3" spans="1:8" ht="9.9499999999999993" customHeight="1" x14ac:dyDescent="0.3">
      <c r="A3" s="2"/>
      <c r="B3" s="2"/>
      <c r="C3" s="2"/>
      <c r="D3" s="2"/>
      <c r="E3" s="2"/>
      <c r="F3" s="2"/>
      <c r="G3" s="2"/>
      <c r="H3" s="6"/>
    </row>
    <row r="4" spans="1:8" s="3" customFormat="1" ht="24.95" customHeight="1" thickBot="1" x14ac:dyDescent="0.35">
      <c r="A4" s="81" t="s">
        <v>42</v>
      </c>
      <c r="B4" s="81"/>
      <c r="C4" s="13"/>
      <c r="D4" s="13"/>
      <c r="E4" s="14"/>
      <c r="F4" s="13"/>
      <c r="G4" s="13"/>
      <c r="H4" s="5" t="s">
        <v>0</v>
      </c>
    </row>
    <row r="5" spans="1:8" s="4" customFormat="1" ht="39.950000000000003" customHeight="1" x14ac:dyDescent="0.3">
      <c r="A5" s="76" t="s">
        <v>1</v>
      </c>
      <c r="B5" s="77"/>
      <c r="C5" s="77"/>
      <c r="D5" s="77" t="s">
        <v>56</v>
      </c>
      <c r="E5" s="77" t="s">
        <v>57</v>
      </c>
      <c r="F5" s="82" t="s">
        <v>58</v>
      </c>
      <c r="G5" s="83" t="s">
        <v>59</v>
      </c>
      <c r="H5" s="79" t="s">
        <v>60</v>
      </c>
    </row>
    <row r="6" spans="1:8" s="4" customFormat="1" ht="39.950000000000003" customHeight="1" thickBot="1" x14ac:dyDescent="0.35">
      <c r="A6" s="10" t="s">
        <v>2</v>
      </c>
      <c r="B6" s="16" t="s">
        <v>3</v>
      </c>
      <c r="C6" s="16" t="s">
        <v>4</v>
      </c>
      <c r="D6" s="78"/>
      <c r="E6" s="78"/>
      <c r="F6" s="78"/>
      <c r="G6" s="84"/>
      <c r="H6" s="80"/>
    </row>
    <row r="7" spans="1:8" s="4" customFormat="1" ht="39.950000000000003" customHeight="1" thickTop="1" x14ac:dyDescent="0.3">
      <c r="A7" s="73" t="s">
        <v>45</v>
      </c>
      <c r="B7" s="74" t="s">
        <v>44</v>
      </c>
      <c r="C7" s="59" t="s">
        <v>5</v>
      </c>
      <c r="D7" s="24">
        <v>2441660000</v>
      </c>
      <c r="E7" s="24">
        <f>SUM(D7,F7:G7)</f>
        <v>2441660000</v>
      </c>
      <c r="F7" s="24">
        <v>0</v>
      </c>
      <c r="G7" s="24">
        <v>0</v>
      </c>
      <c r="H7" s="48"/>
    </row>
    <row r="8" spans="1:8" s="4" customFormat="1" ht="39.950000000000003" customHeight="1" x14ac:dyDescent="0.3">
      <c r="A8" s="65"/>
      <c r="B8" s="67"/>
      <c r="C8" s="57" t="s">
        <v>6</v>
      </c>
      <c r="D8" s="8">
        <v>656760000</v>
      </c>
      <c r="E8" s="8">
        <f t="shared" ref="E8:E9" si="0">SUM(D8,F8:G8)</f>
        <v>652260000</v>
      </c>
      <c r="F8" s="8">
        <v>-4500000</v>
      </c>
      <c r="G8" s="8">
        <v>0</v>
      </c>
      <c r="H8" s="25" t="s">
        <v>66</v>
      </c>
    </row>
    <row r="9" spans="1:8" s="4" customFormat="1" ht="39.950000000000003" customHeight="1" x14ac:dyDescent="0.3">
      <c r="A9" s="65"/>
      <c r="B9" s="67"/>
      <c r="C9" s="57" t="s">
        <v>13</v>
      </c>
      <c r="D9" s="8">
        <v>1781734000</v>
      </c>
      <c r="E9" s="8">
        <f t="shared" si="0"/>
        <v>1834400000</v>
      </c>
      <c r="F9" s="8">
        <v>52666000</v>
      </c>
      <c r="G9" s="8">
        <v>0</v>
      </c>
      <c r="H9" s="26" t="s">
        <v>78</v>
      </c>
    </row>
    <row r="10" spans="1:8" s="4" customFormat="1" ht="39.950000000000003" customHeight="1" x14ac:dyDescent="0.3">
      <c r="A10" s="65"/>
      <c r="B10" s="67"/>
      <c r="C10" s="17" t="s">
        <v>51</v>
      </c>
      <c r="D10" s="9">
        <f>SUM(D7:D9)</f>
        <v>4880154000</v>
      </c>
      <c r="E10" s="9">
        <f>SUM(E7:E9)</f>
        <v>4928320000</v>
      </c>
      <c r="F10" s="9">
        <f>SUM(F7:F9)</f>
        <v>48166000</v>
      </c>
      <c r="G10" s="9">
        <f>SUM(G7:G9)</f>
        <v>0</v>
      </c>
      <c r="H10" s="32"/>
    </row>
    <row r="11" spans="1:8" s="4" customFormat="1" ht="39.950000000000003" customHeight="1" x14ac:dyDescent="0.3">
      <c r="A11" s="65"/>
      <c r="B11" s="66" t="s">
        <v>36</v>
      </c>
      <c r="C11" s="66"/>
      <c r="D11" s="7">
        <f>SUM(D10)</f>
        <v>4880154000</v>
      </c>
      <c r="E11" s="7">
        <f>SUM(E10)</f>
        <v>4928320000</v>
      </c>
      <c r="F11" s="7">
        <f>SUM(F10)</f>
        <v>48166000</v>
      </c>
      <c r="G11" s="7">
        <f>SUM(G10)</f>
        <v>0</v>
      </c>
      <c r="H11" s="32"/>
    </row>
    <row r="12" spans="1:8" s="4" customFormat="1" ht="39.950000000000003" customHeight="1" x14ac:dyDescent="0.3">
      <c r="A12" s="65" t="s">
        <v>8</v>
      </c>
      <c r="B12" s="67" t="s">
        <v>9</v>
      </c>
      <c r="C12" s="57" t="s">
        <v>10</v>
      </c>
      <c r="D12" s="8">
        <f>22600000-1465000</f>
        <v>21135000</v>
      </c>
      <c r="E12" s="8">
        <f t="shared" ref="E12" si="1">SUM(D12,F12:G12)</f>
        <v>21135000</v>
      </c>
      <c r="F12" s="8">
        <v>0</v>
      </c>
      <c r="G12" s="8">
        <v>0</v>
      </c>
      <c r="H12" s="49"/>
    </row>
    <row r="13" spans="1:8" s="4" customFormat="1" ht="39.950000000000003" customHeight="1" x14ac:dyDescent="0.3">
      <c r="A13" s="65"/>
      <c r="B13" s="67"/>
      <c r="C13" s="17" t="s">
        <v>51</v>
      </c>
      <c r="D13" s="9">
        <f>SUM(D12)</f>
        <v>21135000</v>
      </c>
      <c r="E13" s="9">
        <f>SUM(E12)</f>
        <v>21135000</v>
      </c>
      <c r="F13" s="9">
        <f t="shared" ref="F13:F14" si="2">SUM(F12)</f>
        <v>0</v>
      </c>
      <c r="G13" s="9">
        <f t="shared" ref="G13" si="3">SUM(G12)</f>
        <v>0</v>
      </c>
      <c r="H13" s="32"/>
    </row>
    <row r="14" spans="1:8" s="4" customFormat="1" ht="39.950000000000003" customHeight="1" x14ac:dyDescent="0.3">
      <c r="A14" s="65"/>
      <c r="B14" s="66" t="s">
        <v>36</v>
      </c>
      <c r="C14" s="66"/>
      <c r="D14" s="7">
        <f t="shared" ref="D14" si="4">SUM(D13)</f>
        <v>21135000</v>
      </c>
      <c r="E14" s="7">
        <f t="shared" ref="E14" si="5">SUM(E13)</f>
        <v>21135000</v>
      </c>
      <c r="F14" s="7">
        <f t="shared" si="2"/>
        <v>0</v>
      </c>
      <c r="G14" s="7">
        <f t="shared" ref="G14" si="6">SUM(G13)</f>
        <v>0</v>
      </c>
      <c r="H14" s="32"/>
    </row>
    <row r="15" spans="1:8" s="4" customFormat="1" ht="39.950000000000003" customHeight="1" x14ac:dyDescent="0.3">
      <c r="A15" s="64" t="s">
        <v>46</v>
      </c>
      <c r="B15" s="68" t="s">
        <v>47</v>
      </c>
      <c r="C15" s="57" t="s">
        <v>11</v>
      </c>
      <c r="D15" s="18">
        <v>5500000</v>
      </c>
      <c r="E15" s="18">
        <f>SUM(D15,F15:G15)</f>
        <v>5500000</v>
      </c>
      <c r="F15" s="8">
        <v>0</v>
      </c>
      <c r="G15" s="8">
        <v>0</v>
      </c>
      <c r="H15" s="50"/>
    </row>
    <row r="16" spans="1:8" s="4" customFormat="1" ht="39.950000000000003" customHeight="1" x14ac:dyDescent="0.3">
      <c r="A16" s="65"/>
      <c r="B16" s="67"/>
      <c r="C16" s="57" t="s">
        <v>12</v>
      </c>
      <c r="D16" s="18">
        <v>6000000</v>
      </c>
      <c r="E16" s="18">
        <f>SUM(D16,F16:G16)</f>
        <v>6000000</v>
      </c>
      <c r="F16" s="8">
        <v>0</v>
      </c>
      <c r="G16" s="8">
        <v>0</v>
      </c>
      <c r="H16" s="51"/>
    </row>
    <row r="17" spans="1:8" s="4" customFormat="1" ht="39.950000000000003" customHeight="1" x14ac:dyDescent="0.3">
      <c r="A17" s="65"/>
      <c r="B17" s="67"/>
      <c r="C17" s="17" t="s">
        <v>51</v>
      </c>
      <c r="D17" s="9">
        <f>SUM(D15:D16)</f>
        <v>11500000</v>
      </c>
      <c r="E17" s="9">
        <f>SUM(E15:E16)</f>
        <v>11500000</v>
      </c>
      <c r="F17" s="9">
        <f>SUM(F15:F16)</f>
        <v>0</v>
      </c>
      <c r="G17" s="9">
        <f>SUM(G15:G16)</f>
        <v>0</v>
      </c>
      <c r="H17" s="32"/>
    </row>
    <row r="18" spans="1:8" s="4" customFormat="1" ht="39.950000000000003" customHeight="1" x14ac:dyDescent="0.3">
      <c r="A18" s="65"/>
      <c r="B18" s="66" t="s">
        <v>36</v>
      </c>
      <c r="C18" s="66"/>
      <c r="D18" s="7">
        <f>SUM(D17)</f>
        <v>11500000</v>
      </c>
      <c r="E18" s="7">
        <f>SUM(E17)</f>
        <v>11500000</v>
      </c>
      <c r="F18" s="7">
        <f>SUM(F17)</f>
        <v>0</v>
      </c>
      <c r="G18" s="7">
        <f>SUM(G17)</f>
        <v>0</v>
      </c>
      <c r="H18" s="32"/>
    </row>
    <row r="19" spans="1:8" s="4" customFormat="1" ht="39.950000000000003" customHeight="1" x14ac:dyDescent="0.3">
      <c r="A19" s="71" t="s">
        <v>62</v>
      </c>
      <c r="B19" s="72" t="s">
        <v>62</v>
      </c>
      <c r="C19" s="60" t="s">
        <v>63</v>
      </c>
      <c r="D19" s="8">
        <v>147823568</v>
      </c>
      <c r="E19" s="23">
        <f t="shared" ref="E19:E21" si="7">SUM(D19,F19:G19)</f>
        <v>147823568</v>
      </c>
      <c r="F19" s="23">
        <v>0</v>
      </c>
      <c r="G19" s="23">
        <v>0</v>
      </c>
      <c r="H19" s="52"/>
    </row>
    <row r="20" spans="1:8" s="4" customFormat="1" ht="39.950000000000003" customHeight="1" x14ac:dyDescent="0.3">
      <c r="A20" s="71"/>
      <c r="B20" s="72"/>
      <c r="C20" s="60" t="s">
        <v>39</v>
      </c>
      <c r="D20" s="8">
        <v>1465000</v>
      </c>
      <c r="E20" s="23">
        <f t="shared" si="7"/>
        <v>1465000</v>
      </c>
      <c r="F20" s="23">
        <v>0</v>
      </c>
      <c r="G20" s="23">
        <v>0</v>
      </c>
      <c r="H20" s="52"/>
    </row>
    <row r="21" spans="1:8" s="4" customFormat="1" ht="39.950000000000003" customHeight="1" x14ac:dyDescent="0.3">
      <c r="A21" s="71"/>
      <c r="B21" s="72"/>
      <c r="C21" s="60" t="s">
        <v>64</v>
      </c>
      <c r="D21" s="8">
        <v>1807773</v>
      </c>
      <c r="E21" s="23">
        <f t="shared" si="7"/>
        <v>1807773</v>
      </c>
      <c r="F21" s="23">
        <v>0</v>
      </c>
      <c r="G21" s="23">
        <v>0</v>
      </c>
      <c r="H21" s="52"/>
    </row>
    <row r="22" spans="1:8" s="4" customFormat="1" ht="39.950000000000003" customHeight="1" x14ac:dyDescent="0.3">
      <c r="A22" s="71"/>
      <c r="B22" s="72"/>
      <c r="C22" s="17" t="s">
        <v>51</v>
      </c>
      <c r="D22" s="9">
        <f>SUM(D19:D21)</f>
        <v>151096341</v>
      </c>
      <c r="E22" s="20">
        <f>SUM(E19:E21)</f>
        <v>151096341</v>
      </c>
      <c r="F22" s="20">
        <f>SUM(F19:F20)</f>
        <v>0</v>
      </c>
      <c r="G22" s="20">
        <f>SUM(G19:G20)</f>
        <v>0</v>
      </c>
      <c r="H22" s="53"/>
    </row>
    <row r="23" spans="1:8" s="4" customFormat="1" ht="39.950000000000003" customHeight="1" x14ac:dyDescent="0.3">
      <c r="A23" s="71"/>
      <c r="B23" s="66" t="s">
        <v>65</v>
      </c>
      <c r="C23" s="66"/>
      <c r="D23" s="7">
        <f>SUM(D22)</f>
        <v>151096341</v>
      </c>
      <c r="E23" s="21">
        <f>SUM(E22)</f>
        <v>151096341</v>
      </c>
      <c r="F23" s="21">
        <f>SUM(F22)</f>
        <v>0</v>
      </c>
      <c r="G23" s="21">
        <f>SUM(G22)</f>
        <v>0</v>
      </c>
      <c r="H23" s="53"/>
    </row>
    <row r="24" spans="1:8" s="4" customFormat="1" ht="39.950000000000003" customHeight="1" x14ac:dyDescent="0.3">
      <c r="A24" s="71" t="s">
        <v>7</v>
      </c>
      <c r="B24" s="72" t="s">
        <v>7</v>
      </c>
      <c r="C24" s="60" t="s">
        <v>40</v>
      </c>
      <c r="D24" s="18">
        <v>120000</v>
      </c>
      <c r="E24" s="18">
        <f>SUM(D24,F24:G24)</f>
        <v>120000</v>
      </c>
      <c r="F24" s="8">
        <v>0</v>
      </c>
      <c r="G24" s="8">
        <v>0</v>
      </c>
      <c r="H24" s="54"/>
    </row>
    <row r="25" spans="1:8" s="4" customFormat="1" ht="39.950000000000003" customHeight="1" x14ac:dyDescent="0.3">
      <c r="A25" s="71"/>
      <c r="B25" s="72"/>
      <c r="C25" s="60" t="s">
        <v>41</v>
      </c>
      <c r="D25" s="18">
        <v>800</v>
      </c>
      <c r="E25" s="18">
        <f>SUM(D25,F25:G25)</f>
        <v>800</v>
      </c>
      <c r="F25" s="8">
        <v>0</v>
      </c>
      <c r="G25" s="8">
        <v>0</v>
      </c>
      <c r="H25" s="55"/>
    </row>
    <row r="26" spans="1:8" s="4" customFormat="1" ht="39.950000000000003" customHeight="1" x14ac:dyDescent="0.3">
      <c r="A26" s="71"/>
      <c r="B26" s="72"/>
      <c r="C26" s="17" t="s">
        <v>51</v>
      </c>
      <c r="D26" s="9">
        <f>SUM(D24:D25)</f>
        <v>120800</v>
      </c>
      <c r="E26" s="20">
        <f>SUM(E24:E25)</f>
        <v>120800</v>
      </c>
      <c r="F26" s="20">
        <f>SUM(F24:F25)</f>
        <v>0</v>
      </c>
      <c r="G26" s="20">
        <f>SUM(G24:G25)</f>
        <v>0</v>
      </c>
      <c r="H26" s="53"/>
    </row>
    <row r="27" spans="1:8" s="4" customFormat="1" ht="39.950000000000003" customHeight="1" x14ac:dyDescent="0.3">
      <c r="A27" s="71"/>
      <c r="B27" s="66" t="s">
        <v>36</v>
      </c>
      <c r="C27" s="66"/>
      <c r="D27" s="7">
        <f>SUM(D26)</f>
        <v>120800</v>
      </c>
      <c r="E27" s="21">
        <f>SUM(E26)</f>
        <v>120800</v>
      </c>
      <c r="F27" s="21">
        <f>SUM(F26)</f>
        <v>0</v>
      </c>
      <c r="G27" s="21">
        <f>SUM(G26)</f>
        <v>0</v>
      </c>
      <c r="H27" s="53"/>
    </row>
    <row r="28" spans="1:8" s="4" customFormat="1" ht="50.1" customHeight="1" thickBot="1" x14ac:dyDescent="0.35">
      <c r="A28" s="69" t="s">
        <v>37</v>
      </c>
      <c r="B28" s="70"/>
      <c r="C28" s="70"/>
      <c r="D28" s="12">
        <f>SUM(D11,D14,D18,D23,D27)</f>
        <v>5064006141</v>
      </c>
      <c r="E28" s="22">
        <f>SUM(E11,E14,E18,E23,E27)</f>
        <v>5112172141</v>
      </c>
      <c r="F28" s="22">
        <f>SUM(F11,F14,F18,F23,F27)</f>
        <v>48166000</v>
      </c>
      <c r="G28" s="22">
        <f>SUM(G27,G23,G18,G14,G11)</f>
        <v>0</v>
      </c>
      <c r="H28" s="56"/>
    </row>
    <row r="30" spans="1:8" ht="30" customHeight="1" x14ac:dyDescent="0.3">
      <c r="D30" s="1">
        <f>D28-세출명세서!D44</f>
        <v>0</v>
      </c>
      <c r="E30" s="1">
        <f>E28-세출명세서!E44</f>
        <v>0</v>
      </c>
      <c r="F30" s="1">
        <f>F28-세출명세서!F44</f>
        <v>0</v>
      </c>
      <c r="G30" s="1">
        <f>G28-세출명세서!G44</f>
        <v>0</v>
      </c>
    </row>
  </sheetData>
  <autoFilter ref="A6:H28"/>
  <mergeCells count="24">
    <mergeCell ref="A2:H2"/>
    <mergeCell ref="A5:C5"/>
    <mergeCell ref="D5:D6"/>
    <mergeCell ref="E5:E6"/>
    <mergeCell ref="H5:H6"/>
    <mergeCell ref="A4:B4"/>
    <mergeCell ref="F5:F6"/>
    <mergeCell ref="G5:G6"/>
    <mergeCell ref="A7:A11"/>
    <mergeCell ref="B11:C11"/>
    <mergeCell ref="B7:B10"/>
    <mergeCell ref="A12:A14"/>
    <mergeCell ref="B14:C14"/>
    <mergeCell ref="A15:A18"/>
    <mergeCell ref="B18:C18"/>
    <mergeCell ref="B12:B13"/>
    <mergeCell ref="B15:B17"/>
    <mergeCell ref="A28:C28"/>
    <mergeCell ref="A19:A23"/>
    <mergeCell ref="B23:C23"/>
    <mergeCell ref="A24:A27"/>
    <mergeCell ref="B27:C27"/>
    <mergeCell ref="B19:B22"/>
    <mergeCell ref="B24:B26"/>
  </mergeCells>
  <phoneticPr fontId="2" type="noConversion"/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25" zoomScale="85" zoomScaleNormal="85" zoomScaleSheetLayoutView="85" workbookViewId="0">
      <selection activeCell="F34" sqref="F34"/>
    </sheetView>
  </sheetViews>
  <sheetFormatPr defaultRowHeight="30" customHeight="1" x14ac:dyDescent="0.3"/>
  <cols>
    <col min="1" max="2" width="8.625" style="1" customWidth="1"/>
    <col min="3" max="3" width="15.625" style="1" customWidth="1"/>
    <col min="4" max="5" width="19.625" style="1" customWidth="1"/>
    <col min="6" max="7" width="16.625" style="1" customWidth="1"/>
    <col min="8" max="8" width="20.625" style="5" customWidth="1"/>
    <col min="9" max="16384" width="9" style="1"/>
  </cols>
  <sheetData>
    <row r="1" spans="1:8" ht="20.100000000000001" customHeight="1" x14ac:dyDescent="0.3"/>
    <row r="2" spans="1:8" ht="50.1" customHeight="1" x14ac:dyDescent="0.3">
      <c r="A2" s="75" t="s">
        <v>67</v>
      </c>
      <c r="B2" s="75"/>
      <c r="C2" s="75"/>
      <c r="D2" s="75"/>
      <c r="E2" s="75"/>
      <c r="F2" s="75"/>
      <c r="G2" s="75"/>
      <c r="H2" s="75"/>
    </row>
    <row r="3" spans="1:8" ht="9.9499999999999993" customHeight="1" x14ac:dyDescent="0.3">
      <c r="A3" s="2"/>
      <c r="B3" s="2"/>
      <c r="C3" s="2"/>
      <c r="D3" s="2"/>
      <c r="E3" s="2"/>
      <c r="F3" s="2"/>
      <c r="G3" s="2"/>
      <c r="H3" s="6"/>
    </row>
    <row r="4" spans="1:8" s="3" customFormat="1" ht="24.95" customHeight="1" thickBot="1" x14ac:dyDescent="0.35">
      <c r="A4" s="81" t="s">
        <v>43</v>
      </c>
      <c r="B4" s="81"/>
      <c r="C4" s="13"/>
      <c r="D4" s="13"/>
      <c r="E4" s="15"/>
      <c r="F4" s="13"/>
      <c r="G4" s="13"/>
      <c r="H4" s="5" t="s">
        <v>0</v>
      </c>
    </row>
    <row r="5" spans="1:8" s="4" customFormat="1" ht="39.950000000000003" customHeight="1" x14ac:dyDescent="0.3">
      <c r="A5" s="76" t="s">
        <v>1</v>
      </c>
      <c r="B5" s="77"/>
      <c r="C5" s="77"/>
      <c r="D5" s="77" t="s">
        <v>56</v>
      </c>
      <c r="E5" s="77" t="s">
        <v>57</v>
      </c>
      <c r="F5" s="82" t="s">
        <v>58</v>
      </c>
      <c r="G5" s="83" t="s">
        <v>59</v>
      </c>
      <c r="H5" s="79" t="s">
        <v>60</v>
      </c>
    </row>
    <row r="6" spans="1:8" s="4" customFormat="1" ht="39.950000000000003" customHeight="1" thickBot="1" x14ac:dyDescent="0.35">
      <c r="A6" s="10" t="s">
        <v>2</v>
      </c>
      <c r="B6" s="16" t="s">
        <v>3</v>
      </c>
      <c r="C6" s="16" t="s">
        <v>4</v>
      </c>
      <c r="D6" s="78"/>
      <c r="E6" s="78"/>
      <c r="F6" s="78"/>
      <c r="G6" s="84"/>
      <c r="H6" s="80"/>
    </row>
    <row r="7" spans="1:8" s="4" customFormat="1" ht="30" customHeight="1" thickTop="1" x14ac:dyDescent="0.3">
      <c r="A7" s="90" t="s">
        <v>14</v>
      </c>
      <c r="B7" s="91" t="s">
        <v>15</v>
      </c>
      <c r="C7" s="59" t="s">
        <v>16</v>
      </c>
      <c r="D7" s="24">
        <v>1020434380</v>
      </c>
      <c r="E7" s="24">
        <f>SUM(D7,F7:G7)</f>
        <v>1020434380</v>
      </c>
      <c r="F7" s="24">
        <v>0</v>
      </c>
      <c r="G7" s="8">
        <v>0</v>
      </c>
      <c r="H7" s="28"/>
    </row>
    <row r="8" spans="1:8" s="4" customFormat="1" ht="30" customHeight="1" x14ac:dyDescent="0.3">
      <c r="A8" s="65"/>
      <c r="B8" s="67"/>
      <c r="C8" s="57" t="s">
        <v>17</v>
      </c>
      <c r="D8" s="8">
        <v>226776150</v>
      </c>
      <c r="E8" s="8">
        <f t="shared" ref="E8:E21" si="0">SUM(D8,F8:G8)</f>
        <v>254942150</v>
      </c>
      <c r="F8" s="8">
        <v>28166000</v>
      </c>
      <c r="G8" s="8">
        <v>0</v>
      </c>
      <c r="H8" s="27" t="s">
        <v>80</v>
      </c>
    </row>
    <row r="9" spans="1:8" s="4" customFormat="1" ht="30" customHeight="1" x14ac:dyDescent="0.3">
      <c r="A9" s="65"/>
      <c r="B9" s="67"/>
      <c r="C9" s="58" t="s">
        <v>55</v>
      </c>
      <c r="D9" s="8">
        <v>80796890</v>
      </c>
      <c r="E9" s="8">
        <f t="shared" si="0"/>
        <v>80796890</v>
      </c>
      <c r="F9" s="8">
        <v>0</v>
      </c>
      <c r="G9" s="8">
        <v>0</v>
      </c>
      <c r="H9" s="29"/>
    </row>
    <row r="10" spans="1:8" s="4" customFormat="1" ht="30" customHeight="1" x14ac:dyDescent="0.3">
      <c r="A10" s="65"/>
      <c r="B10" s="67"/>
      <c r="C10" s="57" t="s">
        <v>18</v>
      </c>
      <c r="D10" s="8">
        <v>115495720</v>
      </c>
      <c r="E10" s="8">
        <f t="shared" si="0"/>
        <v>115495720</v>
      </c>
      <c r="F10" s="8">
        <v>0</v>
      </c>
      <c r="G10" s="8">
        <v>0</v>
      </c>
      <c r="H10" s="30"/>
    </row>
    <row r="11" spans="1:8" s="4" customFormat="1" ht="30" customHeight="1" x14ac:dyDescent="0.3">
      <c r="A11" s="65"/>
      <c r="B11" s="67"/>
      <c r="C11" s="57" t="s">
        <v>19</v>
      </c>
      <c r="D11" s="8">
        <v>4200000</v>
      </c>
      <c r="E11" s="8">
        <f t="shared" si="0"/>
        <v>4200000</v>
      </c>
      <c r="F11" s="8">
        <v>0</v>
      </c>
      <c r="G11" s="8">
        <v>0</v>
      </c>
      <c r="H11" s="31"/>
    </row>
    <row r="12" spans="1:8" s="4" customFormat="1" ht="30" customHeight="1" x14ac:dyDescent="0.3">
      <c r="A12" s="65"/>
      <c r="B12" s="67"/>
      <c r="C12" s="17" t="s">
        <v>52</v>
      </c>
      <c r="D12" s="9">
        <f t="shared" ref="D12" si="1">SUM(D7:D11)</f>
        <v>1447703140</v>
      </c>
      <c r="E12" s="9">
        <f t="shared" ref="E12" si="2">SUM(E7:E11)</f>
        <v>1475869140</v>
      </c>
      <c r="F12" s="9">
        <f>SUM(F7:F11)</f>
        <v>28166000</v>
      </c>
      <c r="G12" s="9">
        <f>SUM(G7:G11)</f>
        <v>0</v>
      </c>
      <c r="H12" s="32"/>
    </row>
    <row r="13" spans="1:8" s="4" customFormat="1" ht="30" customHeight="1" x14ac:dyDescent="0.3">
      <c r="A13" s="65"/>
      <c r="B13" s="68" t="s">
        <v>48</v>
      </c>
      <c r="C13" s="57" t="s">
        <v>20</v>
      </c>
      <c r="D13" s="8">
        <v>3000000</v>
      </c>
      <c r="E13" s="8">
        <f t="shared" si="0"/>
        <v>3000000</v>
      </c>
      <c r="F13" s="8">
        <v>0</v>
      </c>
      <c r="G13" s="8">
        <v>0</v>
      </c>
      <c r="H13" s="33"/>
    </row>
    <row r="14" spans="1:8" s="4" customFormat="1" ht="30" customHeight="1" x14ac:dyDescent="0.3">
      <c r="A14" s="65"/>
      <c r="B14" s="67"/>
      <c r="C14" s="57" t="s">
        <v>21</v>
      </c>
      <c r="D14" s="8">
        <v>5208000</v>
      </c>
      <c r="E14" s="8">
        <f t="shared" si="0"/>
        <v>5208000</v>
      </c>
      <c r="F14" s="8">
        <v>0</v>
      </c>
      <c r="G14" s="8">
        <v>0</v>
      </c>
      <c r="H14" s="34"/>
    </row>
    <row r="15" spans="1:8" s="4" customFormat="1" ht="30" customHeight="1" x14ac:dyDescent="0.3">
      <c r="A15" s="65"/>
      <c r="B15" s="67"/>
      <c r="C15" s="17" t="s">
        <v>53</v>
      </c>
      <c r="D15" s="9">
        <f t="shared" ref="D15" si="3">SUM(D13:D14)</f>
        <v>8208000</v>
      </c>
      <c r="E15" s="9">
        <f t="shared" ref="E15" si="4">SUM(E13:E14)</f>
        <v>8208000</v>
      </c>
      <c r="F15" s="9">
        <f>SUM(F13:F14)</f>
        <v>0</v>
      </c>
      <c r="G15" s="9">
        <f>SUM(G13:G14)</f>
        <v>0</v>
      </c>
      <c r="H15" s="32"/>
    </row>
    <row r="16" spans="1:8" s="4" customFormat="1" ht="30" customHeight="1" x14ac:dyDescent="0.3">
      <c r="A16" s="65"/>
      <c r="B16" s="67" t="s">
        <v>22</v>
      </c>
      <c r="C16" s="57" t="s">
        <v>23</v>
      </c>
      <c r="D16" s="8">
        <v>8050000</v>
      </c>
      <c r="E16" s="8">
        <f t="shared" si="0"/>
        <v>8050000</v>
      </c>
      <c r="F16" s="8">
        <v>0</v>
      </c>
      <c r="G16" s="8">
        <v>0</v>
      </c>
      <c r="H16" s="35"/>
    </row>
    <row r="17" spans="1:8" s="4" customFormat="1" ht="30" customHeight="1" x14ac:dyDescent="0.3">
      <c r="A17" s="65"/>
      <c r="B17" s="67"/>
      <c r="C17" s="57" t="s">
        <v>24</v>
      </c>
      <c r="D17" s="8">
        <v>44833600</v>
      </c>
      <c r="E17" s="8">
        <f t="shared" si="0"/>
        <v>44833600</v>
      </c>
      <c r="F17" s="8">
        <v>0</v>
      </c>
      <c r="G17" s="8">
        <v>0</v>
      </c>
      <c r="H17" s="36"/>
    </row>
    <row r="18" spans="1:8" s="4" customFormat="1" ht="30" customHeight="1" x14ac:dyDescent="0.3">
      <c r="A18" s="65"/>
      <c r="B18" s="67"/>
      <c r="C18" s="57" t="s">
        <v>25</v>
      </c>
      <c r="D18" s="8">
        <v>26200000</v>
      </c>
      <c r="E18" s="8">
        <f t="shared" si="0"/>
        <v>26200000</v>
      </c>
      <c r="F18" s="8">
        <v>0</v>
      </c>
      <c r="G18" s="8">
        <v>0</v>
      </c>
      <c r="H18" s="37"/>
    </row>
    <row r="19" spans="1:8" s="4" customFormat="1" ht="30" customHeight="1" x14ac:dyDescent="0.3">
      <c r="A19" s="65"/>
      <c r="B19" s="67"/>
      <c r="C19" s="57" t="s">
        <v>26</v>
      </c>
      <c r="D19" s="8">
        <v>7930000</v>
      </c>
      <c r="E19" s="8">
        <f t="shared" si="0"/>
        <v>7930000</v>
      </c>
      <c r="F19" s="8">
        <v>0</v>
      </c>
      <c r="G19" s="8">
        <v>0</v>
      </c>
      <c r="H19" s="38"/>
    </row>
    <row r="20" spans="1:8" s="4" customFormat="1" ht="30" customHeight="1" x14ac:dyDescent="0.3">
      <c r="A20" s="65"/>
      <c r="B20" s="67"/>
      <c r="C20" s="57" t="s">
        <v>27</v>
      </c>
      <c r="D20" s="8">
        <v>3000000</v>
      </c>
      <c r="E20" s="8">
        <f t="shared" si="0"/>
        <v>3000000</v>
      </c>
      <c r="F20" s="8">
        <v>0</v>
      </c>
      <c r="G20" s="8">
        <v>0</v>
      </c>
      <c r="H20" s="39"/>
    </row>
    <row r="21" spans="1:8" s="4" customFormat="1" ht="30" customHeight="1" x14ac:dyDescent="0.3">
      <c r="A21" s="65"/>
      <c r="B21" s="67"/>
      <c r="C21" s="57" t="s">
        <v>28</v>
      </c>
      <c r="D21" s="8">
        <v>16315900</v>
      </c>
      <c r="E21" s="8">
        <f t="shared" si="0"/>
        <v>16315900</v>
      </c>
      <c r="F21" s="8">
        <v>0</v>
      </c>
      <c r="G21" s="8">
        <v>0</v>
      </c>
      <c r="H21" s="40"/>
    </row>
    <row r="22" spans="1:8" s="4" customFormat="1" ht="30" customHeight="1" x14ac:dyDescent="0.3">
      <c r="A22" s="65"/>
      <c r="B22" s="67"/>
      <c r="C22" s="17" t="s">
        <v>54</v>
      </c>
      <c r="D22" s="9">
        <f>SUM(D16:D21)</f>
        <v>106329500</v>
      </c>
      <c r="E22" s="9">
        <f>SUM(E16:E21)</f>
        <v>106329500</v>
      </c>
      <c r="F22" s="9">
        <f>SUM(F16:F21)</f>
        <v>0</v>
      </c>
      <c r="G22" s="9">
        <f>SUM(G16:G21)</f>
        <v>0</v>
      </c>
      <c r="H22" s="32"/>
    </row>
    <row r="23" spans="1:8" s="4" customFormat="1" ht="30" customHeight="1" x14ac:dyDescent="0.3">
      <c r="A23" s="65"/>
      <c r="B23" s="66" t="s">
        <v>35</v>
      </c>
      <c r="C23" s="66"/>
      <c r="D23" s="7">
        <f t="shared" ref="D23" si="5">SUM(D22,D15,D12)</f>
        <v>1562240640</v>
      </c>
      <c r="E23" s="7">
        <f t="shared" ref="E23" si="6">SUM(E22,E15,E12)</f>
        <v>1590406640</v>
      </c>
      <c r="F23" s="7">
        <f>SUM(F22,F15,F12)</f>
        <v>28166000</v>
      </c>
      <c r="G23" s="7">
        <f>SUM(G22,G15,G12)</f>
        <v>0</v>
      </c>
      <c r="H23" s="32"/>
    </row>
    <row r="24" spans="1:8" s="4" customFormat="1" ht="30" customHeight="1" x14ac:dyDescent="0.3">
      <c r="A24" s="85" t="s">
        <v>49</v>
      </c>
      <c r="B24" s="72" t="s">
        <v>29</v>
      </c>
      <c r="C24" s="57" t="s">
        <v>30</v>
      </c>
      <c r="D24" s="8">
        <v>0</v>
      </c>
      <c r="E24" s="8">
        <f t="shared" ref="E24:E26" si="7">SUM(D24,F24:G24)</f>
        <v>0</v>
      </c>
      <c r="F24" s="8">
        <v>0</v>
      </c>
      <c r="G24" s="8">
        <v>0</v>
      </c>
      <c r="H24" s="41"/>
    </row>
    <row r="25" spans="1:8" s="4" customFormat="1" ht="30" customHeight="1" x14ac:dyDescent="0.3">
      <c r="A25" s="71"/>
      <c r="B25" s="72"/>
      <c r="C25" s="57" t="s">
        <v>31</v>
      </c>
      <c r="D25" s="8">
        <v>8000000</v>
      </c>
      <c r="E25" s="8">
        <f t="shared" si="7"/>
        <v>8000000</v>
      </c>
      <c r="F25" s="8">
        <v>0</v>
      </c>
      <c r="G25" s="8">
        <v>0</v>
      </c>
      <c r="H25" s="42"/>
    </row>
    <row r="26" spans="1:8" s="4" customFormat="1" ht="30" customHeight="1" x14ac:dyDescent="0.3">
      <c r="A26" s="71"/>
      <c r="B26" s="72"/>
      <c r="C26" s="57" t="s">
        <v>32</v>
      </c>
      <c r="D26" s="8">
        <v>0</v>
      </c>
      <c r="E26" s="8">
        <f t="shared" si="7"/>
        <v>0</v>
      </c>
      <c r="F26" s="8">
        <v>0</v>
      </c>
      <c r="G26" s="8">
        <v>0</v>
      </c>
      <c r="H26" s="43"/>
    </row>
    <row r="27" spans="1:8" s="4" customFormat="1" ht="30" customHeight="1" x14ac:dyDescent="0.3">
      <c r="A27" s="71"/>
      <c r="B27" s="72"/>
      <c r="C27" s="17" t="s">
        <v>54</v>
      </c>
      <c r="D27" s="9">
        <f>SUM(D24:D26)</f>
        <v>8000000</v>
      </c>
      <c r="E27" s="9">
        <f>SUM(E24:E26)</f>
        <v>8000000</v>
      </c>
      <c r="F27" s="9">
        <f>SUM(F24:F26)</f>
        <v>0</v>
      </c>
      <c r="G27" s="9">
        <f>SUM(G24:G26)</f>
        <v>0</v>
      </c>
      <c r="H27" s="32"/>
    </row>
    <row r="28" spans="1:8" s="4" customFormat="1" ht="30" customHeight="1" x14ac:dyDescent="0.3">
      <c r="A28" s="71"/>
      <c r="B28" s="66" t="s">
        <v>35</v>
      </c>
      <c r="C28" s="66"/>
      <c r="D28" s="7">
        <f>SUM(D27)</f>
        <v>8000000</v>
      </c>
      <c r="E28" s="7">
        <f>SUM(E27)</f>
        <v>8000000</v>
      </c>
      <c r="F28" s="7">
        <f>SUM(F27)</f>
        <v>0</v>
      </c>
      <c r="G28" s="7">
        <f>SUM(G27)</f>
        <v>0</v>
      </c>
      <c r="H28" s="32"/>
    </row>
    <row r="29" spans="1:8" s="4" customFormat="1" ht="30" customHeight="1" x14ac:dyDescent="0.3">
      <c r="A29" s="71" t="s">
        <v>33</v>
      </c>
      <c r="B29" s="72" t="s">
        <v>34</v>
      </c>
      <c r="C29" s="60" t="s">
        <v>73</v>
      </c>
      <c r="D29" s="8">
        <v>3324613360</v>
      </c>
      <c r="E29" s="8">
        <f t="shared" ref="E29:E30" si="8">SUM(D29,F29:G29)</f>
        <v>3344613360</v>
      </c>
      <c r="F29" s="8">
        <v>20000000</v>
      </c>
      <c r="G29" s="8">
        <v>0</v>
      </c>
      <c r="H29" s="26" t="s">
        <v>79</v>
      </c>
    </row>
    <row r="30" spans="1:8" s="4" customFormat="1" ht="30" customHeight="1" x14ac:dyDescent="0.3">
      <c r="A30" s="71"/>
      <c r="B30" s="72"/>
      <c r="C30" s="60" t="s">
        <v>74</v>
      </c>
      <c r="D30" s="8">
        <v>7900000</v>
      </c>
      <c r="E30" s="8">
        <f t="shared" si="8"/>
        <v>7900000</v>
      </c>
      <c r="F30" s="8">
        <v>0</v>
      </c>
      <c r="G30" s="8">
        <v>0</v>
      </c>
      <c r="H30" s="44"/>
    </row>
    <row r="31" spans="1:8" s="4" customFormat="1" ht="30" customHeight="1" x14ac:dyDescent="0.3">
      <c r="A31" s="71"/>
      <c r="B31" s="72"/>
      <c r="C31" s="60" t="s">
        <v>75</v>
      </c>
      <c r="D31" s="19">
        <f>10000000+1807773+800</f>
        <v>11808573</v>
      </c>
      <c r="E31" s="19">
        <f>SUM(D31,F31:G31)</f>
        <v>11808573</v>
      </c>
      <c r="F31" s="8">
        <v>0</v>
      </c>
      <c r="G31" s="8">
        <v>0</v>
      </c>
      <c r="H31" s="45"/>
    </row>
    <row r="32" spans="1:8" s="4" customFormat="1" ht="30" customHeight="1" x14ac:dyDescent="0.3">
      <c r="A32" s="71"/>
      <c r="B32" s="72"/>
      <c r="C32" s="17" t="s">
        <v>54</v>
      </c>
      <c r="D32" s="9">
        <f>SUM(D29:D31)</f>
        <v>3344321933</v>
      </c>
      <c r="E32" s="9">
        <f>SUM(E29:E31)</f>
        <v>3364321933</v>
      </c>
      <c r="F32" s="9">
        <f>SUM(F29:F31)</f>
        <v>20000000</v>
      </c>
      <c r="G32" s="9">
        <f>SUM(G29:G31)</f>
        <v>0</v>
      </c>
      <c r="H32" s="46"/>
    </row>
    <row r="33" spans="1:8" s="4" customFormat="1" ht="30" customHeight="1" x14ac:dyDescent="0.3">
      <c r="A33" s="71"/>
      <c r="B33" s="87" t="s">
        <v>35</v>
      </c>
      <c r="C33" s="87"/>
      <c r="D33" s="7">
        <f>SUM(D32)</f>
        <v>3344321933</v>
      </c>
      <c r="E33" s="7">
        <f>SUM(E32)</f>
        <v>3364321933</v>
      </c>
      <c r="F33" s="7">
        <f>SUM(F32)</f>
        <v>20000000</v>
      </c>
      <c r="G33" s="7">
        <f>SUM(G32)</f>
        <v>0</v>
      </c>
      <c r="H33" s="46"/>
    </row>
    <row r="34" spans="1:8" s="4" customFormat="1" ht="30" customHeight="1" x14ac:dyDescent="0.3">
      <c r="A34" s="85" t="s">
        <v>50</v>
      </c>
      <c r="B34" s="86" t="s">
        <v>38</v>
      </c>
      <c r="C34" s="60" t="s">
        <v>71</v>
      </c>
      <c r="D34" s="8">
        <v>147823568</v>
      </c>
      <c r="E34" s="8">
        <f t="shared" ref="E34:E35" si="9">SUM(D34,F34:G34)</f>
        <v>147823568</v>
      </c>
      <c r="F34" s="8">
        <v>0</v>
      </c>
      <c r="G34" s="8">
        <v>0</v>
      </c>
      <c r="H34" s="43"/>
    </row>
    <row r="35" spans="1:8" s="4" customFormat="1" ht="30" customHeight="1" x14ac:dyDescent="0.3">
      <c r="A35" s="71"/>
      <c r="B35" s="86"/>
      <c r="C35" s="60" t="s">
        <v>72</v>
      </c>
      <c r="D35" s="8">
        <v>0</v>
      </c>
      <c r="E35" s="8">
        <f t="shared" si="9"/>
        <v>0</v>
      </c>
      <c r="F35" s="8">
        <v>0</v>
      </c>
      <c r="G35" s="8">
        <v>0</v>
      </c>
      <c r="H35" s="47"/>
    </row>
    <row r="36" spans="1:8" s="4" customFormat="1" ht="30" customHeight="1" x14ac:dyDescent="0.3">
      <c r="A36" s="71"/>
      <c r="B36" s="86"/>
      <c r="C36" s="17" t="s">
        <v>54</v>
      </c>
      <c r="D36" s="9">
        <f>SUM(D34:D35)</f>
        <v>147823568</v>
      </c>
      <c r="E36" s="9">
        <f>SUM(E34:E35)</f>
        <v>147823568</v>
      </c>
      <c r="F36" s="9">
        <f>SUM(F34:F35)</f>
        <v>0</v>
      </c>
      <c r="G36" s="9">
        <f>SUM(G34:G35)</f>
        <v>0</v>
      </c>
      <c r="H36" s="32"/>
    </row>
    <row r="37" spans="1:8" s="4" customFormat="1" ht="30" customHeight="1" x14ac:dyDescent="0.3">
      <c r="A37" s="71"/>
      <c r="B37" s="66" t="s">
        <v>35</v>
      </c>
      <c r="C37" s="66"/>
      <c r="D37" s="7">
        <f>SUM(D36)</f>
        <v>147823568</v>
      </c>
      <c r="E37" s="7">
        <f>SUM(E36)</f>
        <v>147823568</v>
      </c>
      <c r="F37" s="7">
        <f>SUM(F36)</f>
        <v>0</v>
      </c>
      <c r="G37" s="7">
        <f>SUM(G36)</f>
        <v>0</v>
      </c>
      <c r="H37" s="32"/>
    </row>
    <row r="38" spans="1:8" s="11" customFormat="1" ht="30" customHeight="1" x14ac:dyDescent="0.3">
      <c r="A38" s="85" t="s">
        <v>62</v>
      </c>
      <c r="B38" s="86" t="s">
        <v>76</v>
      </c>
      <c r="C38" s="60" t="s">
        <v>68</v>
      </c>
      <c r="D38" s="8">
        <v>0</v>
      </c>
      <c r="E38" s="8">
        <f t="shared" ref="E38:E41" si="10">SUM(D38,F38:G38)</f>
        <v>0</v>
      </c>
      <c r="F38" s="8">
        <v>0</v>
      </c>
      <c r="G38" s="8">
        <v>0</v>
      </c>
      <c r="H38" s="43"/>
    </row>
    <row r="39" spans="1:8" ht="30" customHeight="1" x14ac:dyDescent="0.3">
      <c r="A39" s="85"/>
      <c r="B39" s="86"/>
      <c r="C39" s="60" t="s">
        <v>69</v>
      </c>
      <c r="D39" s="8">
        <v>0</v>
      </c>
      <c r="E39" s="8">
        <f t="shared" si="10"/>
        <v>0</v>
      </c>
      <c r="F39" s="8">
        <v>0</v>
      </c>
      <c r="G39" s="8">
        <v>0</v>
      </c>
      <c r="H39" s="43"/>
    </row>
    <row r="40" spans="1:8" ht="30" customHeight="1" x14ac:dyDescent="0.3">
      <c r="A40" s="85"/>
      <c r="B40" s="86"/>
      <c r="C40" s="60" t="s">
        <v>70</v>
      </c>
      <c r="D40" s="19">
        <v>1500000</v>
      </c>
      <c r="E40" s="19">
        <f t="shared" si="10"/>
        <v>1500000</v>
      </c>
      <c r="F40" s="8">
        <v>0</v>
      </c>
      <c r="G40" s="8">
        <v>0</v>
      </c>
      <c r="H40" s="43"/>
    </row>
    <row r="41" spans="1:8" ht="30" customHeight="1" x14ac:dyDescent="0.3">
      <c r="A41" s="71"/>
      <c r="B41" s="86"/>
      <c r="C41" s="60" t="s">
        <v>77</v>
      </c>
      <c r="D41" s="19">
        <v>120000</v>
      </c>
      <c r="E41" s="19">
        <f t="shared" si="10"/>
        <v>120000</v>
      </c>
      <c r="F41" s="8">
        <v>0</v>
      </c>
      <c r="G41" s="8">
        <v>0</v>
      </c>
      <c r="H41" s="43"/>
    </row>
    <row r="42" spans="1:8" ht="30" customHeight="1" x14ac:dyDescent="0.3">
      <c r="A42" s="71"/>
      <c r="B42" s="86"/>
      <c r="C42" s="61" t="s">
        <v>51</v>
      </c>
      <c r="D42" s="9">
        <f>SUM(D38:D41)</f>
        <v>1620000</v>
      </c>
      <c r="E42" s="9">
        <f t="shared" ref="E42:G42" si="11">SUM(E38:E41)</f>
        <v>1620000</v>
      </c>
      <c r="F42" s="9">
        <f t="shared" si="11"/>
        <v>0</v>
      </c>
      <c r="G42" s="9">
        <f t="shared" si="11"/>
        <v>0</v>
      </c>
      <c r="H42" s="46"/>
    </row>
    <row r="43" spans="1:8" ht="30" customHeight="1" x14ac:dyDescent="0.3">
      <c r="A43" s="71"/>
      <c r="B43" s="87" t="s">
        <v>35</v>
      </c>
      <c r="C43" s="87"/>
      <c r="D43" s="7">
        <f>SUM(D42)</f>
        <v>1620000</v>
      </c>
      <c r="E43" s="7">
        <f t="shared" ref="E43:G43" si="12">SUM(E42)</f>
        <v>1620000</v>
      </c>
      <c r="F43" s="7">
        <f t="shared" si="12"/>
        <v>0</v>
      </c>
      <c r="G43" s="7">
        <f t="shared" si="12"/>
        <v>0</v>
      </c>
      <c r="H43" s="46"/>
    </row>
    <row r="44" spans="1:8" ht="39.950000000000003" customHeight="1" thickBot="1" x14ac:dyDescent="0.35">
      <c r="A44" s="88" t="s">
        <v>37</v>
      </c>
      <c r="B44" s="89"/>
      <c r="C44" s="89"/>
      <c r="D44" s="62">
        <f>SUM(D43,D37,D33,D28,D23)</f>
        <v>5064006141</v>
      </c>
      <c r="E44" s="62">
        <f t="shared" ref="E44:G44" si="13">SUM(E43,E37,E33,E28,E23)</f>
        <v>5112172141</v>
      </c>
      <c r="F44" s="62">
        <f t="shared" si="13"/>
        <v>48166000</v>
      </c>
      <c r="G44" s="62">
        <f t="shared" si="13"/>
        <v>0</v>
      </c>
      <c r="H44" s="63"/>
    </row>
    <row r="45" spans="1:8" ht="30" customHeight="1" x14ac:dyDescent="0.3">
      <c r="H45" s="1"/>
    </row>
    <row r="46" spans="1:8" ht="30" customHeight="1" x14ac:dyDescent="0.3">
      <c r="H46" s="1"/>
    </row>
    <row r="47" spans="1:8" ht="30" customHeight="1" x14ac:dyDescent="0.3">
      <c r="H47" s="1"/>
    </row>
  </sheetData>
  <autoFilter ref="A6:H38"/>
  <mergeCells count="26">
    <mergeCell ref="A44:C44"/>
    <mergeCell ref="A2:H2"/>
    <mergeCell ref="A5:C5"/>
    <mergeCell ref="D5:D6"/>
    <mergeCell ref="H5:H6"/>
    <mergeCell ref="B23:C23"/>
    <mergeCell ref="A7:A23"/>
    <mergeCell ref="B7:B12"/>
    <mergeCell ref="B13:B15"/>
    <mergeCell ref="B16:B22"/>
    <mergeCell ref="F5:F6"/>
    <mergeCell ref="G5:G6"/>
    <mergeCell ref="E5:E6"/>
    <mergeCell ref="A4:B4"/>
    <mergeCell ref="B37:C37"/>
    <mergeCell ref="A24:A28"/>
    <mergeCell ref="A38:A43"/>
    <mergeCell ref="B38:B42"/>
    <mergeCell ref="B43:C43"/>
    <mergeCell ref="B24:B27"/>
    <mergeCell ref="B28:C28"/>
    <mergeCell ref="B29:B32"/>
    <mergeCell ref="B33:C33"/>
    <mergeCell ref="A34:A37"/>
    <mergeCell ref="B34:B36"/>
    <mergeCell ref="A29:A3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세입명세서</vt:lpstr>
      <vt:lpstr>세출명세서</vt:lpstr>
      <vt:lpstr>세출명세서!Print_Titles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</dc:creator>
  <cp:lastModifiedBy>seo</cp:lastModifiedBy>
  <cp:lastPrinted>2023-07-03T00:37:04Z</cp:lastPrinted>
  <dcterms:created xsi:type="dcterms:W3CDTF">2017-12-28T02:48:06Z</dcterms:created>
  <dcterms:modified xsi:type="dcterms:W3CDTF">2023-07-03T00:39:54Z</dcterms:modified>
</cp:coreProperties>
</file>